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S:\SC-CHAP\HUD_MSHDA NOFAs &amp; Grant Applications &amp; Documents\2025 NOFA\HUD\"/>
    </mc:Choice>
  </mc:AlternateContent>
  <xr:revisionPtr revIDLastSave="0" documentId="8_{FBE6E45E-B6FC-45A4-B23A-4E6D9B8F37B4}" xr6:coauthVersionLast="47" xr6:coauthVersionMax="47" xr10:uidLastSave="{00000000-0000-0000-0000-000000000000}"/>
  <bookViews>
    <workbookView xWindow="7215" yWindow="2595" windowWidth="17280" windowHeight="9960" xr2:uid="{251606BA-8ACF-4FFF-B593-17C2AEFC9550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" i="1" l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B5" i="1" s="1"/>
  <c r="C5" i="1" s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B7" i="1" s="1"/>
  <c r="X15" i="1"/>
  <c r="Y14" i="1"/>
  <c r="X14" i="1"/>
  <c r="Y13" i="1"/>
  <c r="X13" i="1"/>
  <c r="Y12" i="1"/>
  <c r="X12" i="1"/>
  <c r="Y11" i="1"/>
  <c r="X11" i="1"/>
  <c r="B6" i="1"/>
  <c r="C6" i="1" s="1"/>
</calcChain>
</file>

<file path=xl/sharedStrings.xml><?xml version="1.0" encoding="utf-8"?>
<sst xmlns="http://schemas.openxmlformats.org/spreadsheetml/2006/main" count="116" uniqueCount="74">
  <si>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</si>
  <si>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</si>
  <si>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</si>
  <si>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</si>
  <si>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</si>
  <si>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</si>
  <si>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</si>
  <si>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</si>
  <si>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</si>
  <si>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</si>
  <si>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</si>
  <si>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</si>
  <si>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</si>
  <si>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</si>
  <si>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</si>
  <si>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</si>
  <si>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</si>
  <si>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</si>
  <si>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</si>
  <si>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</si>
  <si>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</si>
  <si>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</si>
  <si>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</si>
  <si>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</si>
  <si>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</si>
  <si>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</si>
  <si>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</si>
  <si>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</si>
  <si>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</si>
  <si>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</si>
  <si>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</si>
  <si>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</si>
  <si>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</si>
  <si>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</si>
  <si>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</si>
  <si>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MI-510</t>
  </si>
  <si>
    <t>Underground Railroad Inc.</t>
  </si>
  <si>
    <t>DVTSHCombo</t>
  </si>
  <si>
    <t>MI0216L5F102416</t>
  </si>
  <si>
    <t>TH</t>
  </si>
  <si>
    <t/>
  </si>
  <si>
    <t>Detroit</t>
  </si>
  <si>
    <t>Saginaw City &amp; County CoC</t>
  </si>
  <si>
    <t>United Way of Saginaw County</t>
  </si>
  <si>
    <t>Saginaw County Community Mental Health Authority</t>
  </si>
  <si>
    <t>2024 Project Dwelling Renewal</t>
  </si>
  <si>
    <t>MI0222L5F102417</t>
  </si>
  <si>
    <t>PH</t>
  </si>
  <si>
    <t>No</t>
  </si>
  <si>
    <t xml:space="preserve">Restoration Community Outreach </t>
  </si>
  <si>
    <t>Chronic Homeless Assistance (MI0224L5F102316) Chronic Homeless Assistance (MI0224L5F102316)</t>
  </si>
  <si>
    <t>MI0224L5F102417</t>
  </si>
  <si>
    <t>Saginaw County Youth Protection Council</t>
  </si>
  <si>
    <t>Teen Parent Services Transitional Housing/Rit'as</t>
  </si>
  <si>
    <t>MI0227L5F102415</t>
  </si>
  <si>
    <t>Transitional Housing (MI0302L5F102314)</t>
  </si>
  <si>
    <t>MI0302L5F102415</t>
  </si>
  <si>
    <t>Shelter Plus Care of Victims of Domestic Violence</t>
  </si>
  <si>
    <t>MI0333L5F102415</t>
  </si>
  <si>
    <t>Saginaw Catholic Mustard Seed Foundation</t>
  </si>
  <si>
    <t>Mustard Seed Plus (A) FY2024</t>
  </si>
  <si>
    <t>MI0334L5F102415</t>
  </si>
  <si>
    <t>Homeless Management Information System (HMIS) FY24</t>
  </si>
  <si>
    <t>MI0378L5F102413</t>
  </si>
  <si>
    <t>DV RRH</t>
  </si>
  <si>
    <t>MI0380L5F102413</t>
  </si>
  <si>
    <t>RCO Rapid Re-Housing (MI0453L5F102309) RCO Rapid Re-Housing (MI0453L5F102309)</t>
  </si>
  <si>
    <t>MI0453L5F102410</t>
  </si>
  <si>
    <t>Rapid Re-Housing for Homeless Youth Expansion 2</t>
  </si>
  <si>
    <t>MI0509L5F102409</t>
  </si>
  <si>
    <t>: DVRRHTSH</t>
  </si>
  <si>
    <t>MI0621D5F102406</t>
  </si>
  <si>
    <t>Joint TH &amp; PH-RRH</t>
  </si>
  <si>
    <t>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</si>
</sst>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4754-AE98-4719-85A4-7584DCC04520}">
  <sheetPr codeName="Sheet180">
    <pageSetUpPr fitToPage="1"/>
  </sheetPr>
  <dimension ref="A1:Y32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5" x14ac:dyDescent="0.25"/>
  <cols>
    <col min="1" max="2" width="23.5703125" customWidth="1"/>
    <col min="3" max="3" width="17.5703125" customWidth="1"/>
    <col min="4" max="4" width="11.5703125" customWidth="1"/>
    <col min="5" max="6" width="16.5703125" customWidth="1"/>
    <col min="7" max="15" width="11.5703125" customWidth="1"/>
    <col min="16" max="24" width="10.5703125" customWidth="1"/>
    <col min="25" max="25" width="12.5703125" customWidth="1"/>
  </cols>
  <sheetData>
    <row r="1" spans="1:25" ht="15" customHeight="1" x14ac:dyDescent="0.25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2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25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25">
      <c r="A4" s="5" t="s">
        <v>3</v>
      </c>
      <c r="B4" s="2" t="s">
        <v>43</v>
      </c>
      <c r="C4" s="3"/>
      <c r="D4" s="3"/>
      <c r="E4" s="3"/>
      <c r="F4" s="3"/>
      <c r="G4" s="3"/>
      <c r="H4" s="4"/>
    </row>
    <row r="5" spans="1:25" ht="15" customHeight="1" x14ac:dyDescent="0.25">
      <c r="A5" s="6" t="s">
        <v>4</v>
      </c>
      <c r="B5" s="7">
        <f ca="1">SUMIF(OFFSET(F10,1,0,500,1),"DV",OFFSET(Y10,1,0,500,1))</f>
        <v>212921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25">
      <c r="A6" s="6" t="s">
        <v>5</v>
      </c>
      <c r="B6" s="7">
        <f ca="1">SUMIF(OFFSET(F10,1,0,500,1),"YHDP",OFFSET(Y10,1,0,500,1))</f>
        <v>0</v>
      </c>
      <c r="C6" s="8" t="str">
        <f ca="1">IF(B6&gt;0,"(Reallocation Restriction)","")</f>
        <v/>
      </c>
      <c r="D6" s="9"/>
      <c r="E6" s="9"/>
      <c r="F6" s="9"/>
      <c r="G6" s="9"/>
      <c r="H6" s="10"/>
    </row>
    <row r="7" spans="1:25" ht="15" customHeight="1" x14ac:dyDescent="0.25">
      <c r="A7" s="5" t="s">
        <v>6</v>
      </c>
      <c r="B7" s="11">
        <f ca="1">SUM(OFFSET(Y10,1,0,500,1))</f>
        <v>2331209</v>
      </c>
      <c r="C7" s="12"/>
      <c r="D7" s="12"/>
      <c r="E7" s="12"/>
      <c r="F7" s="12"/>
      <c r="G7" s="12"/>
      <c r="H7" s="13"/>
    </row>
    <row r="8" spans="1:25" ht="15" customHeight="1" x14ac:dyDescent="0.25"/>
    <row r="9" spans="1:25" ht="15" customHeight="1" x14ac:dyDescent="0.2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2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25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39</v>
      </c>
      <c r="F11" s="31" t="s">
        <v>40</v>
      </c>
      <c r="G11" s="32">
        <v>63232</v>
      </c>
      <c r="H11" s="33">
        <v>0</v>
      </c>
      <c r="I11" s="33">
        <v>173409</v>
      </c>
      <c r="J11" s="33">
        <v>15738</v>
      </c>
      <c r="K11" s="33">
        <v>0</v>
      </c>
      <c r="L11" s="33">
        <v>0</v>
      </c>
      <c r="M11" s="33">
        <v>0</v>
      </c>
      <c r="N11" s="32">
        <v>24411</v>
      </c>
      <c r="O11" s="34" t="s">
        <v>40</v>
      </c>
      <c r="P11" s="35"/>
      <c r="Q11" s="35"/>
      <c r="R11" s="35"/>
      <c r="S11" s="35"/>
      <c r="T11" s="35"/>
      <c r="U11" s="35"/>
      <c r="V11" s="35"/>
      <c r="W11" s="35" t="s">
        <v>40</v>
      </c>
      <c r="X11" s="36">
        <f t="shared" ref="X11:X32" si="0">SUM(P11:W11)</f>
        <v>0</v>
      </c>
      <c r="Y11" s="37">
        <f t="shared" ref="Y11:Y32" si="1">SUM(G11:N11)</f>
        <v>276790</v>
      </c>
    </row>
    <row r="12" spans="1:25" x14ac:dyDescent="0.25">
      <c r="A12" s="29" t="s">
        <v>44</v>
      </c>
      <c r="B12" s="29" t="s">
        <v>45</v>
      </c>
      <c r="C12" s="30" t="s">
        <v>46</v>
      </c>
      <c r="D12" s="30">
        <v>2026</v>
      </c>
      <c r="E12" s="30" t="s">
        <v>47</v>
      </c>
      <c r="F12" s="31" t="s">
        <v>40</v>
      </c>
      <c r="G12" s="32">
        <v>0</v>
      </c>
      <c r="H12" s="33">
        <v>604980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2">
        <v>26507</v>
      </c>
      <c r="O12" s="34" t="s">
        <v>48</v>
      </c>
      <c r="P12" s="35">
        <v>18</v>
      </c>
      <c r="Q12" s="35">
        <v>0</v>
      </c>
      <c r="R12" s="35">
        <v>39</v>
      </c>
      <c r="S12" s="35">
        <v>7</v>
      </c>
      <c r="T12" s="35">
        <v>2</v>
      </c>
      <c r="U12" s="35">
        <v>0</v>
      </c>
      <c r="V12" s="35">
        <v>0</v>
      </c>
      <c r="W12" s="35">
        <v>0</v>
      </c>
      <c r="X12" s="36">
        <f t="shared" si="0"/>
        <v>66</v>
      </c>
      <c r="Y12" s="37">
        <f t="shared" si="1"/>
        <v>631487</v>
      </c>
    </row>
    <row r="13" spans="1:25" x14ac:dyDescent="0.25">
      <c r="A13" s="29" t="s">
        <v>49</v>
      </c>
      <c r="B13" s="29" t="s">
        <v>50</v>
      </c>
      <c r="C13" s="30" t="s">
        <v>51</v>
      </c>
      <c r="D13" s="30">
        <v>2026</v>
      </c>
      <c r="E13" s="30" t="s">
        <v>47</v>
      </c>
      <c r="F13" s="38" t="s">
        <v>40</v>
      </c>
      <c r="G13" s="39">
        <v>0</v>
      </c>
      <c r="H13" s="33">
        <v>196956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9">
        <v>4635</v>
      </c>
      <c r="O13" s="34" t="s">
        <v>48</v>
      </c>
      <c r="P13" s="35">
        <v>0</v>
      </c>
      <c r="Q13" s="35">
        <v>5</v>
      </c>
      <c r="R13" s="35">
        <v>11</v>
      </c>
      <c r="S13" s="35">
        <v>4</v>
      </c>
      <c r="T13" s="35">
        <v>0</v>
      </c>
      <c r="U13" s="35">
        <v>0</v>
      </c>
      <c r="V13" s="35">
        <v>0</v>
      </c>
      <c r="W13" s="35">
        <v>0</v>
      </c>
      <c r="X13" s="40">
        <f t="shared" si="0"/>
        <v>20</v>
      </c>
      <c r="Y13" s="37">
        <f t="shared" si="1"/>
        <v>201591</v>
      </c>
    </row>
    <row r="14" spans="1:25" x14ac:dyDescent="0.25">
      <c r="A14" s="29" t="s">
        <v>52</v>
      </c>
      <c r="B14" s="29" t="s">
        <v>53</v>
      </c>
      <c r="C14" s="30" t="s">
        <v>54</v>
      </c>
      <c r="D14" s="30">
        <v>2026</v>
      </c>
      <c r="E14" s="30" t="s">
        <v>39</v>
      </c>
      <c r="F14" s="41" t="s">
        <v>40</v>
      </c>
      <c r="G14" s="42">
        <v>0</v>
      </c>
      <c r="H14" s="33">
        <v>0</v>
      </c>
      <c r="I14" s="33">
        <v>0</v>
      </c>
      <c r="J14" s="33">
        <v>55489</v>
      </c>
      <c r="K14" s="33">
        <v>0</v>
      </c>
      <c r="L14" s="33">
        <v>0</v>
      </c>
      <c r="M14" s="33">
        <v>0</v>
      </c>
      <c r="N14" s="42">
        <v>3884</v>
      </c>
      <c r="O14" s="34" t="s">
        <v>40</v>
      </c>
      <c r="P14" s="35"/>
      <c r="Q14" s="35"/>
      <c r="R14" s="35"/>
      <c r="S14" s="35"/>
      <c r="T14" s="35"/>
      <c r="U14" s="35"/>
      <c r="V14" s="35"/>
      <c r="W14" s="35" t="s">
        <v>40</v>
      </c>
      <c r="X14" s="43">
        <f t="shared" si="0"/>
        <v>0</v>
      </c>
      <c r="Y14" s="37">
        <f t="shared" si="1"/>
        <v>59373</v>
      </c>
    </row>
    <row r="15" spans="1:25" x14ac:dyDescent="0.25">
      <c r="A15" s="29" t="s">
        <v>49</v>
      </c>
      <c r="B15" s="29" t="s">
        <v>55</v>
      </c>
      <c r="C15" s="30" t="s">
        <v>56</v>
      </c>
      <c r="D15" s="30">
        <v>2026</v>
      </c>
      <c r="E15" s="30" t="s">
        <v>39</v>
      </c>
      <c r="F15" s="44" t="s">
        <v>40</v>
      </c>
      <c r="G15" s="45">
        <v>0</v>
      </c>
      <c r="H15" s="33">
        <v>0</v>
      </c>
      <c r="I15" s="33">
        <v>37050</v>
      </c>
      <c r="J15" s="33">
        <v>16637</v>
      </c>
      <c r="K15" s="33">
        <v>0</v>
      </c>
      <c r="L15" s="33">
        <v>0</v>
      </c>
      <c r="M15" s="33">
        <v>0</v>
      </c>
      <c r="N15" s="45">
        <v>2589</v>
      </c>
      <c r="O15" s="34" t="s">
        <v>40</v>
      </c>
      <c r="P15" s="35"/>
      <c r="Q15" s="35"/>
      <c r="R15" s="35"/>
      <c r="S15" s="35"/>
      <c r="T15" s="35"/>
      <c r="U15" s="35"/>
      <c r="V15" s="35"/>
      <c r="W15" s="35" t="s">
        <v>40</v>
      </c>
      <c r="X15" s="46">
        <f t="shared" si="0"/>
        <v>0</v>
      </c>
      <c r="Y15" s="37">
        <f t="shared" si="1"/>
        <v>56276</v>
      </c>
    </row>
    <row r="16" spans="1:25" x14ac:dyDescent="0.25">
      <c r="A16" s="29" t="s">
        <v>36</v>
      </c>
      <c r="B16" s="29" t="s">
        <v>57</v>
      </c>
      <c r="C16" s="30" t="s">
        <v>58</v>
      </c>
      <c r="D16" s="30">
        <v>2026</v>
      </c>
      <c r="E16" s="30" t="s">
        <v>47</v>
      </c>
      <c r="F16" s="47" t="s">
        <v>40</v>
      </c>
      <c r="G16" s="48">
        <v>0</v>
      </c>
      <c r="H16" s="33">
        <v>76152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48">
        <v>3266</v>
      </c>
      <c r="O16" s="34" t="s">
        <v>48</v>
      </c>
      <c r="P16" s="35">
        <v>0</v>
      </c>
      <c r="Q16" s="35">
        <v>0</v>
      </c>
      <c r="R16" s="35">
        <v>2</v>
      </c>
      <c r="S16" s="35">
        <v>2</v>
      </c>
      <c r="T16" s="35">
        <v>2</v>
      </c>
      <c r="U16" s="35">
        <v>0</v>
      </c>
      <c r="V16" s="35">
        <v>0</v>
      </c>
      <c r="W16" s="35">
        <v>0</v>
      </c>
      <c r="X16" s="49">
        <f t="shared" si="0"/>
        <v>6</v>
      </c>
      <c r="Y16" s="37">
        <f t="shared" si="1"/>
        <v>79418</v>
      </c>
    </row>
    <row r="17" spans="1:25" x14ac:dyDescent="0.25">
      <c r="A17" s="29" t="s">
        <v>59</v>
      </c>
      <c r="B17" s="29" t="s">
        <v>60</v>
      </c>
      <c r="C17" s="30" t="s">
        <v>61</v>
      </c>
      <c r="D17" s="30">
        <v>2026</v>
      </c>
      <c r="E17" s="30" t="s">
        <v>47</v>
      </c>
      <c r="F17" s="50" t="s">
        <v>40</v>
      </c>
      <c r="G17" s="51">
        <v>0</v>
      </c>
      <c r="H17" s="33">
        <v>385428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51">
        <v>15012</v>
      </c>
      <c r="O17" s="34" t="s">
        <v>48</v>
      </c>
      <c r="P17" s="35">
        <v>0</v>
      </c>
      <c r="Q17" s="35">
        <v>0</v>
      </c>
      <c r="R17" s="35">
        <v>25</v>
      </c>
      <c r="S17" s="35">
        <v>4</v>
      </c>
      <c r="T17" s="35">
        <v>2</v>
      </c>
      <c r="U17" s="35">
        <v>4</v>
      </c>
      <c r="V17" s="35">
        <v>0</v>
      </c>
      <c r="W17" s="35">
        <v>0</v>
      </c>
      <c r="X17" s="52">
        <f t="shared" si="0"/>
        <v>35</v>
      </c>
      <c r="Y17" s="37">
        <f t="shared" si="1"/>
        <v>400440</v>
      </c>
    </row>
    <row r="18" spans="1:25" x14ac:dyDescent="0.25">
      <c r="A18" s="29" t="s">
        <v>43</v>
      </c>
      <c r="B18" s="29" t="s">
        <v>62</v>
      </c>
      <c r="C18" s="30" t="s">
        <v>63</v>
      </c>
      <c r="D18" s="30">
        <v>2026</v>
      </c>
      <c r="E18" s="30" t="s">
        <v>20</v>
      </c>
      <c r="F18" s="53" t="s">
        <v>40</v>
      </c>
      <c r="G18" s="54">
        <v>0</v>
      </c>
      <c r="H18" s="33">
        <v>0</v>
      </c>
      <c r="I18" s="33">
        <v>0</v>
      </c>
      <c r="J18" s="33">
        <v>0</v>
      </c>
      <c r="K18" s="33">
        <v>70510</v>
      </c>
      <c r="L18" s="33">
        <v>0</v>
      </c>
      <c r="M18" s="33">
        <v>0</v>
      </c>
      <c r="N18" s="54">
        <v>4700</v>
      </c>
      <c r="O18" s="34" t="s">
        <v>40</v>
      </c>
      <c r="P18" s="35"/>
      <c r="Q18" s="35"/>
      <c r="R18" s="35"/>
      <c r="S18" s="35"/>
      <c r="T18" s="35"/>
      <c r="U18" s="35"/>
      <c r="V18" s="35"/>
      <c r="W18" s="35" t="s">
        <v>40</v>
      </c>
      <c r="X18" s="55">
        <f t="shared" si="0"/>
        <v>0</v>
      </c>
      <c r="Y18" s="37">
        <f t="shared" si="1"/>
        <v>75210</v>
      </c>
    </row>
    <row r="19" spans="1:25" x14ac:dyDescent="0.25">
      <c r="A19" s="29" t="s">
        <v>36</v>
      </c>
      <c r="B19" s="29" t="s">
        <v>64</v>
      </c>
      <c r="C19" s="30" t="s">
        <v>65</v>
      </c>
      <c r="D19" s="30">
        <v>2026</v>
      </c>
      <c r="E19" s="30" t="s">
        <v>39</v>
      </c>
      <c r="F19" s="56" t="s">
        <v>40</v>
      </c>
      <c r="G19" s="57">
        <v>55082</v>
      </c>
      <c r="H19" s="33">
        <v>0</v>
      </c>
      <c r="I19" s="33">
        <v>63447</v>
      </c>
      <c r="J19" s="33">
        <v>0</v>
      </c>
      <c r="K19" s="33">
        <v>0</v>
      </c>
      <c r="L19" s="33">
        <v>0</v>
      </c>
      <c r="M19" s="33">
        <v>0</v>
      </c>
      <c r="N19" s="57">
        <v>11550</v>
      </c>
      <c r="O19" s="34" t="s">
        <v>40</v>
      </c>
      <c r="P19" s="35"/>
      <c r="Q19" s="35"/>
      <c r="R19" s="35"/>
      <c r="S19" s="35"/>
      <c r="T19" s="35"/>
      <c r="U19" s="35"/>
      <c r="V19" s="35"/>
      <c r="W19" s="35" t="s">
        <v>40</v>
      </c>
      <c r="X19" s="58">
        <f t="shared" si="0"/>
        <v>0</v>
      </c>
      <c r="Y19" s="37">
        <f t="shared" si="1"/>
        <v>130079</v>
      </c>
    </row>
    <row r="20" spans="1:25" x14ac:dyDescent="0.25">
      <c r="A20" s="29" t="s">
        <v>49</v>
      </c>
      <c r="B20" s="29" t="s">
        <v>66</v>
      </c>
      <c r="C20" s="30" t="s">
        <v>67</v>
      </c>
      <c r="D20" s="30">
        <v>2026</v>
      </c>
      <c r="E20" s="30" t="s">
        <v>47</v>
      </c>
      <c r="F20" s="59" t="s">
        <v>40</v>
      </c>
      <c r="G20" s="60">
        <v>0</v>
      </c>
      <c r="H20" s="33">
        <v>12456</v>
      </c>
      <c r="I20" s="33">
        <v>3255</v>
      </c>
      <c r="J20" s="33">
        <v>0</v>
      </c>
      <c r="K20" s="33">
        <v>0</v>
      </c>
      <c r="L20" s="33">
        <v>0</v>
      </c>
      <c r="M20" s="33">
        <v>0</v>
      </c>
      <c r="N20" s="60">
        <v>813</v>
      </c>
      <c r="O20" s="34" t="s">
        <v>48</v>
      </c>
      <c r="P20" s="35">
        <v>0</v>
      </c>
      <c r="Q20" s="35">
        <v>0</v>
      </c>
      <c r="R20" s="35">
        <v>0</v>
      </c>
      <c r="S20" s="35">
        <v>1</v>
      </c>
      <c r="T20" s="35">
        <v>0</v>
      </c>
      <c r="U20" s="35">
        <v>0</v>
      </c>
      <c r="V20" s="35">
        <v>0</v>
      </c>
      <c r="W20" s="35">
        <v>0</v>
      </c>
      <c r="X20" s="61">
        <f t="shared" si="0"/>
        <v>1</v>
      </c>
      <c r="Y20" s="37">
        <f t="shared" si="1"/>
        <v>16524</v>
      </c>
    </row>
    <row r="21" spans="1:25" x14ac:dyDescent="0.25">
      <c r="A21" s="29" t="s">
        <v>52</v>
      </c>
      <c r="B21" s="29" t="s">
        <v>68</v>
      </c>
      <c r="C21" s="30" t="s">
        <v>69</v>
      </c>
      <c r="D21" s="30">
        <v>2026</v>
      </c>
      <c r="E21" s="30" t="s">
        <v>47</v>
      </c>
      <c r="F21" s="62" t="s">
        <v>40</v>
      </c>
      <c r="G21" s="63">
        <v>0</v>
      </c>
      <c r="H21" s="33">
        <v>166092</v>
      </c>
      <c r="I21" s="33">
        <v>16088</v>
      </c>
      <c r="J21" s="33">
        <v>0</v>
      </c>
      <c r="K21" s="33">
        <v>0</v>
      </c>
      <c r="L21" s="33">
        <v>0</v>
      </c>
      <c r="M21" s="33">
        <v>0</v>
      </c>
      <c r="N21" s="63">
        <v>8920</v>
      </c>
      <c r="O21" s="34" t="s">
        <v>48</v>
      </c>
      <c r="P21" s="35">
        <v>0</v>
      </c>
      <c r="Q21" s="35">
        <v>0</v>
      </c>
      <c r="R21" s="35">
        <v>7</v>
      </c>
      <c r="S21" s="35">
        <v>8</v>
      </c>
      <c r="T21" s="35">
        <v>0</v>
      </c>
      <c r="U21" s="35">
        <v>0</v>
      </c>
      <c r="V21" s="35">
        <v>0</v>
      </c>
      <c r="W21" s="35">
        <v>0</v>
      </c>
      <c r="X21" s="64">
        <f t="shared" si="0"/>
        <v>15</v>
      </c>
      <c r="Y21" s="37">
        <f t="shared" si="1"/>
        <v>191100</v>
      </c>
    </row>
    <row r="22" spans="1:25" x14ac:dyDescent="0.25">
      <c r="A22" s="29" t="s">
        <v>36</v>
      </c>
      <c r="B22" s="29" t="s">
        <v>70</v>
      </c>
      <c r="C22" s="30" t="s">
        <v>71</v>
      </c>
      <c r="D22" s="30">
        <v>2026</v>
      </c>
      <c r="E22" s="30" t="s">
        <v>72</v>
      </c>
      <c r="F22" s="65" t="s">
        <v>73</v>
      </c>
      <c r="G22" s="66">
        <v>37200</v>
      </c>
      <c r="H22" s="33">
        <v>94428</v>
      </c>
      <c r="I22" s="33">
        <v>58800</v>
      </c>
      <c r="J22" s="33">
        <v>4200</v>
      </c>
      <c r="K22" s="33">
        <v>1628</v>
      </c>
      <c r="L22" s="33">
        <v>0</v>
      </c>
      <c r="M22" s="33">
        <v>0</v>
      </c>
      <c r="N22" s="66">
        <v>16665</v>
      </c>
      <c r="O22" s="34" t="s">
        <v>48</v>
      </c>
      <c r="P22" s="35">
        <v>0</v>
      </c>
      <c r="Q22" s="35">
        <v>0</v>
      </c>
      <c r="R22" s="35">
        <v>3</v>
      </c>
      <c r="S22" s="35">
        <v>4</v>
      </c>
      <c r="T22" s="35">
        <v>1</v>
      </c>
      <c r="U22" s="35">
        <v>0</v>
      </c>
      <c r="V22" s="35">
        <v>0</v>
      </c>
      <c r="W22" s="35">
        <v>0</v>
      </c>
      <c r="X22" s="67">
        <f t="shared" si="0"/>
        <v>8</v>
      </c>
      <c r="Y22" s="37">
        <f t="shared" si="1"/>
        <v>212921</v>
      </c>
    </row>
    <row r="23" spans="1:25" x14ac:dyDescent="0.25">
      <c r="A23" s="29"/>
      <c r="B23" s="29"/>
      <c r="C23" s="30"/>
      <c r="D23" s="30"/>
      <c r="E23" s="30"/>
      <c r="F23" s="68"/>
      <c r="G23" s="69"/>
      <c r="H23" s="33"/>
      <c r="I23" s="33"/>
      <c r="J23" s="33"/>
      <c r="K23" s="33"/>
      <c r="L23" s="33"/>
      <c r="M23" s="33"/>
      <c r="N23" s="69"/>
      <c r="O23" s="34"/>
      <c r="P23" s="35"/>
      <c r="Q23" s="35"/>
      <c r="R23" s="35"/>
      <c r="S23" s="35"/>
      <c r="T23" s="35"/>
      <c r="U23" s="35"/>
      <c r="V23" s="35"/>
      <c r="W23" s="35"/>
      <c r="X23" s="70">
        <f t="shared" si="0"/>
        <v>0</v>
      </c>
      <c r="Y23" s="37">
        <f t="shared" si="1"/>
        <v>0</v>
      </c>
    </row>
    <row r="24" spans="1:25" x14ac:dyDescent="0.25">
      <c r="A24" s="29"/>
      <c r="B24" s="29"/>
      <c r="C24" s="30"/>
      <c r="D24" s="30"/>
      <c r="E24" s="30"/>
      <c r="F24" s="71"/>
      <c r="G24" s="72"/>
      <c r="H24" s="33"/>
      <c r="I24" s="33"/>
      <c r="J24" s="33"/>
      <c r="K24" s="33"/>
      <c r="L24" s="33"/>
      <c r="M24" s="33"/>
      <c r="N24" s="72"/>
      <c r="O24" s="34"/>
      <c r="P24" s="35"/>
      <c r="Q24" s="35"/>
      <c r="R24" s="35"/>
      <c r="S24" s="35"/>
      <c r="T24" s="35"/>
      <c r="U24" s="35"/>
      <c r="V24" s="35"/>
      <c r="W24" s="35"/>
      <c r="X24" s="73">
        <f t="shared" si="0"/>
        <v>0</v>
      </c>
      <c r="Y24" s="37">
        <f t="shared" si="1"/>
        <v>0</v>
      </c>
    </row>
    <row r="25" spans="1:25" x14ac:dyDescent="0.25">
      <c r="A25" s="29"/>
      <c r="B25" s="29"/>
      <c r="C25" s="30"/>
      <c r="D25" s="30"/>
      <c r="E25" s="30"/>
      <c r="F25" s="74"/>
      <c r="G25" s="75"/>
      <c r="H25" s="33"/>
      <c r="I25" s="33"/>
      <c r="J25" s="33"/>
      <c r="K25" s="33"/>
      <c r="L25" s="33"/>
      <c r="M25" s="33"/>
      <c r="N25" s="75"/>
      <c r="O25" s="34"/>
      <c r="P25" s="35"/>
      <c r="Q25" s="35"/>
      <c r="R25" s="35"/>
      <c r="S25" s="35"/>
      <c r="T25" s="35"/>
      <c r="U25" s="35"/>
      <c r="V25" s="35"/>
      <c r="W25" s="35"/>
      <c r="X25" s="76">
        <f t="shared" si="0"/>
        <v>0</v>
      </c>
      <c r="Y25" s="37">
        <f t="shared" si="1"/>
        <v>0</v>
      </c>
    </row>
    <row r="26" spans="1:25" x14ac:dyDescent="0.25">
      <c r="A26" s="29"/>
      <c r="B26" s="29"/>
      <c r="C26" s="30"/>
      <c r="D26" s="30"/>
      <c r="E26" s="30"/>
      <c r="F26" s="77"/>
      <c r="G26" s="78"/>
      <c r="H26" s="33"/>
      <c r="I26" s="33"/>
      <c r="J26" s="33"/>
      <c r="K26" s="33"/>
      <c r="L26" s="33"/>
      <c r="M26" s="33"/>
      <c r="N26" s="78"/>
      <c r="O26" s="34"/>
      <c r="P26" s="35"/>
      <c r="Q26" s="35"/>
      <c r="R26" s="35"/>
      <c r="S26" s="35"/>
      <c r="T26" s="35"/>
      <c r="U26" s="35"/>
      <c r="V26" s="35"/>
      <c r="W26" s="35"/>
      <c r="X26" s="79">
        <f t="shared" si="0"/>
        <v>0</v>
      </c>
      <c r="Y26" s="37">
        <f t="shared" si="1"/>
        <v>0</v>
      </c>
    </row>
    <row r="27" spans="1:25" x14ac:dyDescent="0.25">
      <c r="A27" s="29"/>
      <c r="B27" s="29"/>
      <c r="C27" s="30"/>
      <c r="D27" s="30"/>
      <c r="E27" s="30"/>
      <c r="F27" s="80"/>
      <c r="G27" s="81"/>
      <c r="H27" s="33"/>
      <c r="I27" s="33"/>
      <c r="J27" s="33"/>
      <c r="K27" s="33"/>
      <c r="L27" s="33"/>
      <c r="M27" s="33"/>
      <c r="N27" s="81"/>
      <c r="O27" s="34"/>
      <c r="P27" s="35"/>
      <c r="Q27" s="35"/>
      <c r="R27" s="35"/>
      <c r="S27" s="35"/>
      <c r="T27" s="35"/>
      <c r="U27" s="35"/>
      <c r="V27" s="35"/>
      <c r="W27" s="35"/>
      <c r="X27" s="82">
        <f t="shared" si="0"/>
        <v>0</v>
      </c>
      <c r="Y27" s="37">
        <f t="shared" si="1"/>
        <v>0</v>
      </c>
    </row>
    <row r="28" spans="1:25" x14ac:dyDescent="0.25">
      <c r="A28" s="29"/>
      <c r="B28" s="29"/>
      <c r="C28" s="30"/>
      <c r="D28" s="30"/>
      <c r="E28" s="30"/>
      <c r="F28" s="83"/>
      <c r="G28" s="84"/>
      <c r="H28" s="33"/>
      <c r="I28" s="33"/>
      <c r="J28" s="33"/>
      <c r="K28" s="33"/>
      <c r="L28" s="33"/>
      <c r="M28" s="33"/>
      <c r="N28" s="84"/>
      <c r="O28" s="34"/>
      <c r="P28" s="35"/>
      <c r="Q28" s="35"/>
      <c r="R28" s="35"/>
      <c r="S28" s="35"/>
      <c r="T28" s="35"/>
      <c r="U28" s="35"/>
      <c r="V28" s="35"/>
      <c r="W28" s="35"/>
      <c r="X28" s="85">
        <f t="shared" si="0"/>
        <v>0</v>
      </c>
      <c r="Y28" s="37">
        <f t="shared" si="1"/>
        <v>0</v>
      </c>
    </row>
    <row r="29" spans="1:25" x14ac:dyDescent="0.25">
      <c r="A29" s="29"/>
      <c r="B29" s="29"/>
      <c r="C29" s="30"/>
      <c r="D29" s="30"/>
      <c r="E29" s="30"/>
      <c r="F29" s="86"/>
      <c r="G29" s="87"/>
      <c r="H29" s="33"/>
      <c r="I29" s="33"/>
      <c r="J29" s="33"/>
      <c r="K29" s="33"/>
      <c r="L29" s="33"/>
      <c r="M29" s="33"/>
      <c r="N29" s="87"/>
      <c r="O29" s="34"/>
      <c r="P29" s="35"/>
      <c r="Q29" s="35"/>
      <c r="R29" s="35"/>
      <c r="S29" s="35"/>
      <c r="T29" s="35"/>
      <c r="U29" s="35"/>
      <c r="V29" s="35"/>
      <c r="W29" s="35"/>
      <c r="X29" s="88">
        <f t="shared" si="0"/>
        <v>0</v>
      </c>
      <c r="Y29" s="37">
        <f t="shared" si="1"/>
        <v>0</v>
      </c>
    </row>
    <row r="30" spans="1:25" x14ac:dyDescent="0.25">
      <c r="A30" s="29"/>
      <c r="B30" s="29"/>
      <c r="C30" s="30"/>
      <c r="D30" s="30"/>
      <c r="E30" s="30"/>
      <c r="F30" s="89"/>
      <c r="G30" s="90"/>
      <c r="H30" s="33"/>
      <c r="I30" s="33"/>
      <c r="J30" s="33"/>
      <c r="K30" s="33"/>
      <c r="L30" s="33"/>
      <c r="M30" s="33"/>
      <c r="N30" s="90"/>
      <c r="O30" s="34"/>
      <c r="P30" s="35"/>
      <c r="Q30" s="35"/>
      <c r="R30" s="35"/>
      <c r="S30" s="35"/>
      <c r="T30" s="35"/>
      <c r="U30" s="35"/>
      <c r="V30" s="35"/>
      <c r="W30" s="35"/>
      <c r="X30" s="91">
        <f t="shared" si="0"/>
        <v>0</v>
      </c>
      <c r="Y30" s="37">
        <f t="shared" si="1"/>
        <v>0</v>
      </c>
    </row>
    <row r="31" spans="1:25" x14ac:dyDescent="0.25">
      <c r="A31" s="29"/>
      <c r="B31" s="29"/>
      <c r="C31" s="30"/>
      <c r="D31" s="30"/>
      <c r="E31" s="30"/>
      <c r="F31" s="92"/>
      <c r="G31" s="93"/>
      <c r="H31" s="33"/>
      <c r="I31" s="33"/>
      <c r="J31" s="33"/>
      <c r="K31" s="33"/>
      <c r="L31" s="33"/>
      <c r="M31" s="33"/>
      <c r="N31" s="93"/>
      <c r="O31" s="34"/>
      <c r="P31" s="35"/>
      <c r="Q31" s="35"/>
      <c r="R31" s="35"/>
      <c r="S31" s="35"/>
      <c r="T31" s="35"/>
      <c r="U31" s="35"/>
      <c r="V31" s="35"/>
      <c r="W31" s="35"/>
      <c r="X31" s="94">
        <f t="shared" si="0"/>
        <v>0</v>
      </c>
      <c r="Y31" s="37">
        <f t="shared" si="1"/>
        <v>0</v>
      </c>
    </row>
    <row r="32" spans="1:25" x14ac:dyDescent="0.25">
      <c r="A32" s="29"/>
      <c r="B32" s="29"/>
      <c r="C32" s="30"/>
      <c r="D32" s="30"/>
      <c r="E32" s="30"/>
      <c r="F32" s="95"/>
      <c r="G32" s="96"/>
      <c r="H32" s="33"/>
      <c r="I32" s="33"/>
      <c r="J32" s="33"/>
      <c r="K32" s="33"/>
      <c r="L32" s="33"/>
      <c r="M32" s="33"/>
      <c r="N32" s="96"/>
      <c r="O32" s="34"/>
      <c r="P32" s="35"/>
      <c r="Q32" s="35"/>
      <c r="R32" s="35"/>
      <c r="S32" s="35"/>
      <c r="T32" s="35"/>
      <c r="U32" s="35"/>
      <c r="V32" s="35"/>
      <c r="W32" s="35"/>
      <c r="X32" s="97">
        <f t="shared" si="0"/>
        <v>0</v>
      </c>
      <c r="Y32" s="37">
        <f t="shared" si="1"/>
        <v>0</v>
      </c>
    </row>
  </sheetData>
  <autoFilter ref="A10:Y10" xr:uid="{23C84754-AE98-4719-85A4-7584DCC04520}"/>
  <conditionalFormatting sqref="D11:D32">
    <cfRule type="expression" dxfId="2" priority="1">
      <formula>OR($D11&gt;2026,AND($D11&lt;2026,$D11&lt;&gt;""))</formula>
    </cfRule>
  </conditionalFormatting>
  <conditionalFormatting sqref="Y11:Y32">
    <cfRule type="expression" dxfId="1" priority="2">
      <formula>#REF!&lt;0</formula>
    </cfRule>
    <cfRule type="cellIs" dxfId="0" priority="3" operator="lessThan">
      <formula>0</formula>
    </cfRule>
  </conditionalFormatting>
  <dataValidations count="3">
    <dataValidation type="list" allowBlank="1" showInputMessage="1" showErrorMessage="1" sqref="O11:O32" xr:uid="{210135BB-1B57-4705-AD5C-B66F1C58CF60}">
      <formula1>"FMR, Actual Rent"</formula1>
    </dataValidation>
    <dataValidation type="list" allowBlank="1" showInputMessage="1" showErrorMessage="1" sqref="F11:F32" xr:uid="{F81416EF-B15C-40C4-888C-21AC42BF6BB8}">
      <formula1>"DV, YHDP"</formula1>
    </dataValidation>
    <dataValidation allowBlank="1" showErrorMessage="1" sqref="A10:Y10" xr:uid="{44E52559-5F1F-4B4F-825D-6E4851CD9B01}"/>
  </dataValidations>
  <pageMargins left="0.5" right="0.5" top="0.25" bottom="0.4" header="0.3" footer="0.15"/>
  <pageSetup fitToWidth="2" fitToHeight="10" orientation="landscape" r:id="rId1"/>
  <headerFooter>
    <oddFooter>&amp;L&amp;L &amp;B&amp;F&amp;R&amp;R &amp;B5/27/2025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Erin Dunkle-Riley</cp:lastModifiedBy>
  <dcterms:created xsi:type="dcterms:W3CDTF">2025-05-23T14:22:20Z</dcterms:created>
  <dcterms:modified xsi:type="dcterms:W3CDTF">2025-06-23T20:38:00Z</dcterms:modified>
</cp:coreProperties>
</file>